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3780" windowHeight="7500" activeTab="0"/>
  </bookViews>
  <sheets>
    <sheet name="Ark1" sheetId="1" r:id="rId1"/>
  </sheets>
  <definedNames>
    <definedName name="_xlnm.Print_Area" localSheetId="0">'Ark1'!$A$1:$I$103</definedName>
    <definedName name="_xlnm.Print_Titles" localSheetId="0">'Ark1'!$1:$1</definedName>
  </definedNames>
  <calcPr fullCalcOnLoad="1"/>
</workbook>
</file>

<file path=xl/sharedStrings.xml><?xml version="1.0" encoding="utf-8"?>
<sst xmlns="http://schemas.openxmlformats.org/spreadsheetml/2006/main" count="189" uniqueCount="91">
  <si>
    <t>Name</t>
  </si>
  <si>
    <t>Description</t>
  </si>
  <si>
    <t>Nos.</t>
  </si>
  <si>
    <t xml:space="preserve">Budget price </t>
  </si>
  <si>
    <t>Unforeseen expenditures</t>
  </si>
  <si>
    <t>Contengencies</t>
  </si>
  <si>
    <t>Total price</t>
  </si>
  <si>
    <t>PROCESSING EQUIPMENT</t>
  </si>
  <si>
    <t>Item no.</t>
  </si>
  <si>
    <t>Total processing equipment</t>
  </si>
  <si>
    <t>BUILDING COSTS</t>
  </si>
  <si>
    <t>Floor drains</t>
  </si>
  <si>
    <t>m</t>
  </si>
  <si>
    <t>Floors, concrete base and acrylic topping</t>
  </si>
  <si>
    <t>m2</t>
  </si>
  <si>
    <t>Walls, painting</t>
  </si>
  <si>
    <t>Ceilings, painting</t>
  </si>
  <si>
    <t>Suspended ceiling</t>
  </si>
  <si>
    <t>nos</t>
  </si>
  <si>
    <t>Gates</t>
  </si>
  <si>
    <t>Doors</t>
  </si>
  <si>
    <t>misc</t>
  </si>
  <si>
    <t>New ligthning</t>
  </si>
  <si>
    <t>Handwashing bassins</t>
  </si>
  <si>
    <t xml:space="preserve">Ventilation </t>
  </si>
  <si>
    <t>External works</t>
  </si>
  <si>
    <t>Fencing (existing)</t>
  </si>
  <si>
    <t>Asphalic/concrete surfaced areas</t>
  </si>
  <si>
    <t>Landscaping/planting</t>
  </si>
  <si>
    <t>Price regulation</t>
  </si>
  <si>
    <t>Unit.</t>
  </si>
  <si>
    <t>New walls, external</t>
  </si>
  <si>
    <t>New walls, internal</t>
  </si>
  <si>
    <t>New windows</t>
  </si>
  <si>
    <t>Floors</t>
  </si>
  <si>
    <t>Total building costs</t>
  </si>
  <si>
    <t>Roof</t>
  </si>
  <si>
    <t>Windows new</t>
  </si>
  <si>
    <t>Processing area</t>
  </si>
  <si>
    <t>Staff facilities</t>
  </si>
  <si>
    <t xml:space="preserve">Floors, concrete base </t>
  </si>
  <si>
    <t>Walls, ceramic tiles or other waterproof surface</t>
  </si>
  <si>
    <t>Walls, painting (above 2 m from floor)</t>
  </si>
  <si>
    <t>New installations, water</t>
  </si>
  <si>
    <t>New installations, steam</t>
  </si>
  <si>
    <t>New installations, electrical</t>
  </si>
  <si>
    <t>New installations, heating etc.</t>
  </si>
  <si>
    <t>Others</t>
  </si>
  <si>
    <t>New installations, water &amp; drainage</t>
  </si>
  <si>
    <t>Drainage</t>
  </si>
  <si>
    <t>Refrigeration plant complete for chill stores</t>
  </si>
  <si>
    <t>New installations, cooling</t>
  </si>
  <si>
    <t>Chill stores (0 degree Celsius)</t>
  </si>
  <si>
    <t>Cold stores (-25 degree Celsius)</t>
  </si>
  <si>
    <t>TOTAL PROCESSING EQUIPMENT INCLUDING LABOUR COSTS, UNFORESEEN EXPENDITURES, CONTENGENCIES and PRICE REGULATION in LVL</t>
  </si>
  <si>
    <r>
      <t>CONSULTANCY FEES, total budget price in</t>
    </r>
    <r>
      <rPr>
        <b/>
        <sz val="10"/>
        <rFont val="Arial"/>
        <family val="2"/>
      </rPr>
      <t xml:space="preserve"> LVL</t>
    </r>
  </si>
  <si>
    <t>New installations, electrical including ligthning</t>
  </si>
  <si>
    <t>Ceilings</t>
  </si>
  <si>
    <t>TOTAL BUDGET PRICE IN LVL</t>
  </si>
  <si>
    <t>TOTAL BUILDING COST INCLUDING LABOUR COSTS, UNFORESEEN EXPENDITURES, CONTENGENCIES, TRANSPORT, TAXES and PRICE REGULATION in LVL</t>
  </si>
  <si>
    <t>TOTAL BUILDING &amp; EQUIPMENT COST INCLUDING LABOUR COSTS, UNFORESEEN EXPENDITURES, CONTENGENCIES, TRANSPORT, TAXES and PRICE REGULATION in LVL</t>
  </si>
  <si>
    <t>pcs</t>
  </si>
  <si>
    <t>Construction, steel structure etc. New dispatch &amp; final product chill store</t>
  </si>
  <si>
    <t>Toilets, new</t>
  </si>
  <si>
    <t>Handwashing bassins, new</t>
  </si>
  <si>
    <t>Elevator for sauces/Vemag trolley lifting unit</t>
  </si>
  <si>
    <t>Sauce cooking &amp; mixing unit with lid. Max 100 litres.</t>
  </si>
  <si>
    <t>Ink jet printer for dates</t>
  </si>
  <si>
    <t>Tables - stainless steel</t>
  </si>
  <si>
    <t>Chairs</t>
  </si>
  <si>
    <t>Box washing</t>
  </si>
  <si>
    <t>Iceplant 200 kg/24 hours</t>
  </si>
  <si>
    <t>Sanitary post and boot washing brush</t>
  </si>
  <si>
    <t>Trolley for semi-products</t>
  </si>
  <si>
    <t>Sewage wells</t>
  </si>
  <si>
    <t xml:space="preserve">Lid closing machine for glasses ø82 mm </t>
  </si>
  <si>
    <t>Frying &amp; exhaust equipment</t>
  </si>
  <si>
    <t>Defrosting machine</t>
  </si>
  <si>
    <t>Bulkfeeder</t>
  </si>
  <si>
    <t>Vacuum packing machine</t>
  </si>
  <si>
    <t>Closed offal trolleys</t>
  </si>
  <si>
    <t>Insulated containers for raw material</t>
  </si>
  <si>
    <t>Tender needed</t>
  </si>
  <si>
    <t>Yes</t>
  </si>
  <si>
    <t>Remarks</t>
  </si>
  <si>
    <t>Existing</t>
  </si>
  <si>
    <t>Etc.</t>
  </si>
  <si>
    <t>No changes</t>
  </si>
  <si>
    <t>Incl. in steam</t>
  </si>
  <si>
    <t>Incl. above</t>
  </si>
  <si>
    <t>Refrigeration plant complete for cold stores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</si>
</sst>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&quot;Ja&quot;;&quot;Ja&quot;;&quot;Nej&quot;"/>
    <numFmt numFmtId="171" formatCode="&quot;Sand&quot;;&quot;Sand&quot;;&quot;Falsk&quot;"/>
    <numFmt numFmtId="172" formatCode="&quot;Til&quot;;&quot;Til&quot;;&quot;Fra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47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3" fontId="0" fillId="0" borderId="0" xfId="0" applyAlignment="1">
      <alignment/>
    </xf>
    <xf numFmtId="3" fontId="0" fillId="0" borderId="0" xfId="0" applyFont="1" applyBorder="1" applyAlignment="1">
      <alignment/>
    </xf>
    <xf numFmtId="3" fontId="0" fillId="0" borderId="0" xfId="0" applyFont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3" fontId="1" fillId="2" borderId="1" xfId="0" applyFont="1" applyFill="1" applyBorder="1" applyAlignment="1">
      <alignment vertical="top" wrapText="1"/>
    </xf>
    <xf numFmtId="3" fontId="1" fillId="2" borderId="2" xfId="0" applyFont="1" applyFill="1" applyBorder="1" applyAlignment="1">
      <alignment vertical="top" wrapText="1"/>
    </xf>
    <xf numFmtId="3" fontId="1" fillId="2" borderId="3" xfId="0" applyFont="1" applyFill="1" applyBorder="1" applyAlignment="1">
      <alignment/>
    </xf>
    <xf numFmtId="3" fontId="1" fillId="3" borderId="0" xfId="0" applyFont="1" applyFill="1" applyBorder="1" applyAlignment="1">
      <alignment vertical="top" wrapText="1"/>
    </xf>
    <xf numFmtId="3" fontId="1" fillId="3" borderId="4" xfId="0" applyFont="1" applyFill="1" applyBorder="1" applyAlignment="1">
      <alignment vertical="top" wrapText="1"/>
    </xf>
    <xf numFmtId="3" fontId="1" fillId="3" borderId="5" xfId="0" applyFont="1" applyFill="1" applyBorder="1" applyAlignment="1">
      <alignment vertical="center"/>
    </xf>
    <xf numFmtId="3" fontId="1" fillId="3" borderId="6" xfId="0" applyFont="1" applyFill="1" applyBorder="1" applyAlignment="1">
      <alignment vertical="center"/>
    </xf>
    <xf numFmtId="3" fontId="1" fillId="3" borderId="6" xfId="0" applyFont="1" applyFill="1" applyBorder="1" applyAlignment="1">
      <alignment/>
    </xf>
    <xf numFmtId="3" fontId="1" fillId="3" borderId="7" xfId="0" applyFont="1" applyFill="1" applyBorder="1" applyAlignment="1">
      <alignment vertical="center"/>
    </xf>
    <xf numFmtId="3" fontId="0" fillId="4" borderId="8" xfId="0" applyFont="1" applyFill="1" applyBorder="1" applyAlignment="1">
      <alignment vertical="top" wrapText="1"/>
    </xf>
    <xf numFmtId="3" fontId="0" fillId="3" borderId="9" xfId="0" applyFont="1" applyFill="1" applyBorder="1" applyAlignment="1">
      <alignment/>
    </xf>
    <xf numFmtId="3" fontId="0" fillId="4" borderId="10" xfId="0" applyFont="1" applyFill="1" applyBorder="1" applyAlignment="1">
      <alignment vertical="top" wrapText="1"/>
    </xf>
    <xf numFmtId="3" fontId="0" fillId="0" borderId="11" xfId="0" applyBorder="1" applyAlignment="1">
      <alignment horizontal="center" vertical="top" wrapText="1"/>
    </xf>
    <xf numFmtId="3" fontId="0" fillId="0" borderId="10" xfId="0" applyBorder="1" applyAlignment="1">
      <alignment vertical="top" wrapText="1"/>
    </xf>
    <xf numFmtId="3" fontId="0" fillId="0" borderId="10" xfId="0" applyFont="1" applyBorder="1" applyAlignment="1">
      <alignment vertical="top" wrapText="1"/>
    </xf>
    <xf numFmtId="3" fontId="0" fillId="0" borderId="10" xfId="0" applyFont="1" applyFill="1" applyBorder="1" applyAlignment="1">
      <alignment vertical="top" wrapText="1"/>
    </xf>
    <xf numFmtId="3" fontId="0" fillId="4" borderId="10" xfId="0" applyFont="1" applyFill="1" applyBorder="1" applyAlignment="1">
      <alignment horizontal="right" vertical="top" wrapText="1"/>
    </xf>
    <xf numFmtId="3" fontId="0" fillId="3" borderId="10" xfId="0" applyFont="1" applyFill="1" applyBorder="1" applyAlignment="1">
      <alignment/>
    </xf>
    <xf numFmtId="3" fontId="0" fillId="3" borderId="10" xfId="0" applyFill="1" applyBorder="1" applyAlignment="1">
      <alignment/>
    </xf>
    <xf numFmtId="3" fontId="0" fillId="4" borderId="10" xfId="0" applyFont="1" applyFill="1" applyBorder="1" applyAlignment="1">
      <alignment/>
    </xf>
    <xf numFmtId="3" fontId="0" fillId="4" borderId="10" xfId="0" applyFill="1" applyBorder="1" applyAlignment="1">
      <alignment/>
    </xf>
    <xf numFmtId="3" fontId="0" fillId="0" borderId="11" xfId="0" applyFont="1" applyBorder="1" applyAlignment="1">
      <alignment horizontal="left"/>
    </xf>
    <xf numFmtId="3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/>
    </xf>
    <xf numFmtId="3" fontId="0" fillId="0" borderId="10" xfId="0" applyFont="1" applyBorder="1" applyAlignment="1" quotePrefix="1">
      <alignment vertical="top" wrapText="1"/>
    </xf>
    <xf numFmtId="3" fontId="0" fillId="0" borderId="10" xfId="0" applyFont="1" applyFill="1" applyBorder="1" applyAlignment="1">
      <alignment vertical="top"/>
    </xf>
    <xf numFmtId="3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4" borderId="10" xfId="0" applyFont="1" applyFill="1" applyBorder="1" applyAlignment="1">
      <alignment vertical="top"/>
    </xf>
    <xf numFmtId="4" fontId="0" fillId="4" borderId="10" xfId="0" applyNumberFormat="1" applyFont="1" applyFill="1" applyBorder="1" applyAlignment="1">
      <alignment vertical="top"/>
    </xf>
    <xf numFmtId="3" fontId="0" fillId="0" borderId="11" xfId="0" applyFont="1" applyBorder="1" applyAlignment="1">
      <alignment horizontal="left" vertical="top"/>
    </xf>
    <xf numFmtId="3" fontId="0" fillId="4" borderId="10" xfId="0" applyFill="1" applyBorder="1" applyAlignment="1">
      <alignment vertical="top"/>
    </xf>
    <xf numFmtId="3" fontId="0" fillId="0" borderId="11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Font="1" applyBorder="1" applyAlignment="1" quotePrefix="1">
      <alignment/>
    </xf>
    <xf numFmtId="9" fontId="0" fillId="0" borderId="10" xfId="0" applyNumberFormat="1" applyFont="1" applyBorder="1" applyAlignment="1">
      <alignment/>
    </xf>
    <xf numFmtId="3" fontId="1" fillId="0" borderId="10" xfId="0" applyFont="1" applyBorder="1" applyAlignment="1">
      <alignment/>
    </xf>
    <xf numFmtId="3" fontId="0" fillId="0" borderId="11" xfId="0" applyFont="1" applyBorder="1" applyAlignment="1">
      <alignment vertical="top" wrapText="1"/>
    </xf>
    <xf numFmtId="3" fontId="0" fillId="0" borderId="11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4" borderId="0" xfId="0" applyFont="1" applyFill="1" applyBorder="1" applyAlignment="1">
      <alignment vertical="top" wrapText="1"/>
    </xf>
    <xf numFmtId="3" fontId="0" fillId="4" borderId="4" xfId="0" applyFont="1" applyFill="1" applyBorder="1" applyAlignment="1">
      <alignment vertical="top" wrapText="1"/>
    </xf>
    <xf numFmtId="3" fontId="0" fillId="0" borderId="12" xfId="0" applyFont="1" applyBorder="1" applyAlignment="1">
      <alignment vertical="top" wrapText="1"/>
    </xf>
    <xf numFmtId="3" fontId="0" fillId="0" borderId="13" xfId="0" applyFont="1" applyBorder="1" applyAlignment="1">
      <alignment vertical="top" wrapText="1"/>
    </xf>
    <xf numFmtId="3" fontId="0" fillId="4" borderId="8" xfId="0" applyFont="1" applyFill="1" applyBorder="1" applyAlignment="1">
      <alignment/>
    </xf>
    <xf numFmtId="3" fontId="0" fillId="0" borderId="14" xfId="0" applyFont="1" applyBorder="1" applyAlignment="1">
      <alignment/>
    </xf>
    <xf numFmtId="3" fontId="0" fillId="4" borderId="14" xfId="0" applyFont="1" applyFill="1" applyBorder="1" applyAlignment="1">
      <alignment/>
    </xf>
    <xf numFmtId="3" fontId="0" fillId="0" borderId="15" xfId="0" applyFont="1" applyBorder="1" applyAlignment="1">
      <alignment/>
    </xf>
    <xf numFmtId="3" fontId="1" fillId="0" borderId="14" xfId="0" applyFont="1" applyBorder="1" applyAlignment="1">
      <alignment vertical="center"/>
    </xf>
    <xf numFmtId="3" fontId="0" fillId="0" borderId="0" xfId="0" applyFont="1" applyBorder="1" applyAlignment="1">
      <alignment horizontal="center" vertical="top" wrapText="1"/>
    </xf>
    <xf numFmtId="3" fontId="0" fillId="0" borderId="10" xfId="0" applyFont="1" applyBorder="1" applyAlignment="1">
      <alignment horizontal="center" vertical="top" wrapText="1"/>
    </xf>
    <xf numFmtId="3" fontId="0" fillId="4" borderId="0" xfId="0" applyFont="1" applyFill="1" applyBorder="1" applyAlignment="1">
      <alignment horizontal="center" vertical="top" wrapText="1"/>
    </xf>
    <xf numFmtId="3" fontId="0" fillId="3" borderId="0" xfId="0" applyFont="1" applyFill="1" applyBorder="1" applyAlignment="1">
      <alignment horizontal="center"/>
    </xf>
    <xf numFmtId="3" fontId="0" fillId="4" borderId="0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 vertical="top" wrapText="1"/>
    </xf>
    <xf numFmtId="3" fontId="0" fillId="0" borderId="15" xfId="0" applyFont="1" applyBorder="1" applyAlignment="1">
      <alignment horizontal="center" vertical="top" wrapText="1"/>
    </xf>
    <xf numFmtId="3" fontId="0" fillId="0" borderId="15" xfId="0" applyFont="1" applyBorder="1" applyAlignment="1" quotePrefix="1">
      <alignment horizontal="center" vertical="top" wrapText="1"/>
    </xf>
    <xf numFmtId="3" fontId="0" fillId="4" borderId="15" xfId="0" applyFont="1" applyFill="1" applyBorder="1" applyAlignment="1">
      <alignment horizontal="center" vertical="top" wrapText="1"/>
    </xf>
    <xf numFmtId="3" fontId="0" fillId="4" borderId="15" xfId="0" applyFill="1" applyBorder="1" applyAlignment="1">
      <alignment horizontal="center" vertical="top"/>
    </xf>
    <xf numFmtId="3" fontId="0" fillId="0" borderId="15" xfId="0" applyFont="1" applyBorder="1" applyAlignment="1">
      <alignment horizontal="center"/>
    </xf>
    <xf numFmtId="3" fontId="1" fillId="0" borderId="15" xfId="0" applyFont="1" applyBorder="1" applyAlignment="1">
      <alignment horizontal="center"/>
    </xf>
    <xf numFmtId="3" fontId="0" fillId="0" borderId="10" xfId="0" applyBorder="1" applyAlignment="1">
      <alignment vertical="top" wrapText="1"/>
    </xf>
    <xf numFmtId="3" fontId="0" fillId="0" borderId="10" xfId="0" applyBorder="1" applyAlignment="1">
      <alignment/>
    </xf>
    <xf numFmtId="3" fontId="1" fillId="3" borderId="16" xfId="0" applyFont="1" applyFill="1" applyBorder="1" applyAlignment="1">
      <alignment vertical="top" wrapText="1"/>
    </xf>
    <xf numFmtId="3" fontId="1" fillId="3" borderId="17" xfId="0" applyFont="1" applyFill="1" applyBorder="1" applyAlignment="1">
      <alignment vertical="top" wrapText="1"/>
    </xf>
    <xf numFmtId="3" fontId="1" fillId="4" borderId="11" xfId="0" applyFont="1" applyFill="1" applyBorder="1" applyAlignment="1">
      <alignment vertical="top" wrapText="1"/>
    </xf>
    <xf numFmtId="3" fontId="1" fillId="4" borderId="10" xfId="0" applyFont="1" applyFill="1" applyBorder="1" applyAlignment="1">
      <alignment vertical="top" wrapText="1"/>
    </xf>
    <xf numFmtId="3" fontId="1" fillId="3" borderId="11" xfId="0" applyFont="1" applyFill="1" applyBorder="1" applyAlignment="1">
      <alignment horizontal="left" vertical="center" wrapText="1"/>
    </xf>
    <xf numFmtId="3" fontId="1" fillId="3" borderId="10" xfId="0" applyFont="1" applyFill="1" applyBorder="1" applyAlignment="1">
      <alignment horizontal="left" vertical="center" wrapText="1"/>
    </xf>
    <xf numFmtId="3" fontId="1" fillId="4" borderId="11" xfId="0" applyFont="1" applyFill="1" applyBorder="1" applyAlignment="1">
      <alignment horizontal="left" vertical="center"/>
    </xf>
    <xf numFmtId="3" fontId="1" fillId="4" borderId="10" xfId="0" applyFont="1" applyFill="1" applyBorder="1" applyAlignment="1">
      <alignment horizontal="left" vertical="center"/>
    </xf>
    <xf numFmtId="3" fontId="1" fillId="4" borderId="11" xfId="0" applyFont="1" applyFill="1" applyBorder="1" applyAlignment="1">
      <alignment horizontal="left" vertical="center" wrapText="1"/>
    </xf>
    <xf numFmtId="3" fontId="1" fillId="4" borderId="10" xfId="0" applyFont="1" applyFill="1" applyBorder="1" applyAlignment="1">
      <alignment horizontal="left" vertical="center" wrapText="1"/>
    </xf>
    <xf numFmtId="3" fontId="1" fillId="0" borderId="11" xfId="0" applyFont="1" applyBorder="1" applyAlignment="1">
      <alignment vertical="top" wrapText="1"/>
    </xf>
    <xf numFmtId="3" fontId="1" fillId="0" borderId="1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1E1E5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zoomScaleSheetLayoutView="70" workbookViewId="0" topLeftCell="A1">
      <selection activeCell="K23" sqref="K23"/>
    </sheetView>
  </sheetViews>
  <sheetFormatPr defaultColWidth="9.140625" defaultRowHeight="12.75"/>
  <cols>
    <col min="1" max="1" width="8.7109375" style="0" customWidth="1"/>
    <col min="2" max="2" width="13.7109375" style="0" customWidth="1"/>
    <col min="3" max="3" width="39.7109375" style="0" customWidth="1"/>
    <col min="4" max="5" width="6.7109375" style="0" customWidth="1"/>
    <col min="6" max="7" width="12.7109375" style="0" customWidth="1"/>
    <col min="8" max="8" width="8.7109375" style="0" customWidth="1"/>
    <col min="9" max="9" width="12.140625" style="0" customWidth="1"/>
  </cols>
  <sheetData>
    <row r="1" spans="1:9" ht="24" customHeight="1">
      <c r="A1" s="5" t="s">
        <v>8</v>
      </c>
      <c r="B1" s="6" t="s">
        <v>0</v>
      </c>
      <c r="C1" s="6" t="s">
        <v>1</v>
      </c>
      <c r="D1" s="6" t="s">
        <v>2</v>
      </c>
      <c r="E1" s="6" t="s">
        <v>30</v>
      </c>
      <c r="F1" s="6" t="s">
        <v>3</v>
      </c>
      <c r="G1" s="6" t="s">
        <v>6</v>
      </c>
      <c r="H1" s="6" t="s">
        <v>82</v>
      </c>
      <c r="I1" s="7" t="s">
        <v>84</v>
      </c>
    </row>
    <row r="2" spans="1:9" ht="24" customHeight="1">
      <c r="A2" s="70" t="s">
        <v>7</v>
      </c>
      <c r="B2" s="71"/>
      <c r="C2" s="71"/>
      <c r="D2" s="8"/>
      <c r="E2" s="8"/>
      <c r="F2" s="8"/>
      <c r="G2" s="8"/>
      <c r="H2" s="8"/>
      <c r="I2" s="9"/>
    </row>
    <row r="3" spans="1:9" ht="15.75" customHeight="1">
      <c r="A3" s="72"/>
      <c r="B3" s="73"/>
      <c r="C3" s="73"/>
      <c r="D3" s="16"/>
      <c r="E3" s="16"/>
      <c r="F3" s="16"/>
      <c r="G3" s="16"/>
      <c r="H3" s="47"/>
      <c r="I3" s="14"/>
    </row>
    <row r="4" spans="1:9" ht="12.75">
      <c r="A4" s="17">
        <v>1</v>
      </c>
      <c r="B4" s="68" t="s">
        <v>65</v>
      </c>
      <c r="C4" s="68"/>
      <c r="D4" s="18">
        <v>1</v>
      </c>
      <c r="E4" s="19" t="s">
        <v>61</v>
      </c>
      <c r="F4" s="20">
        <v>3760</v>
      </c>
      <c r="G4" s="19">
        <f aca="true" t="shared" si="0" ref="G4:G28">D4*F4</f>
        <v>3760</v>
      </c>
      <c r="H4" s="50"/>
      <c r="I4" s="49"/>
    </row>
    <row r="5" spans="1:9" ht="12.75">
      <c r="A5" s="17">
        <v>2</v>
      </c>
      <c r="B5" s="68" t="s">
        <v>66</v>
      </c>
      <c r="C5" s="68"/>
      <c r="D5" s="18">
        <v>3</v>
      </c>
      <c r="E5" s="19" t="s">
        <v>61</v>
      </c>
      <c r="F5" s="20">
        <v>2600</v>
      </c>
      <c r="G5" s="19">
        <f t="shared" si="0"/>
        <v>7800</v>
      </c>
      <c r="H5" s="56" t="s">
        <v>83</v>
      </c>
      <c r="I5" s="49"/>
    </row>
    <row r="6" spans="1:9" ht="12.75">
      <c r="A6" s="17">
        <v>3</v>
      </c>
      <c r="B6" s="68" t="s">
        <v>75</v>
      </c>
      <c r="C6" s="68"/>
      <c r="D6" s="18">
        <v>1</v>
      </c>
      <c r="E6" s="19" t="s">
        <v>61</v>
      </c>
      <c r="F6" s="20">
        <v>11000</v>
      </c>
      <c r="G6" s="19">
        <f t="shared" si="0"/>
        <v>11000</v>
      </c>
      <c r="H6" s="56" t="s">
        <v>83</v>
      </c>
      <c r="I6" s="49"/>
    </row>
    <row r="7" spans="1:9" ht="12.75">
      <c r="A7" s="17">
        <v>4</v>
      </c>
      <c r="B7" s="68" t="s">
        <v>67</v>
      </c>
      <c r="C7" s="68"/>
      <c r="D7" s="18">
        <v>1</v>
      </c>
      <c r="E7" s="19" t="s">
        <v>61</v>
      </c>
      <c r="F7" s="20">
        <v>450</v>
      </c>
      <c r="G7" s="19">
        <f t="shared" si="0"/>
        <v>450</v>
      </c>
      <c r="H7" s="56"/>
      <c r="I7" s="49"/>
    </row>
    <row r="8" spans="1:9" ht="12.75">
      <c r="A8" s="17">
        <v>5</v>
      </c>
      <c r="B8" s="68" t="s">
        <v>68</v>
      </c>
      <c r="C8" s="68"/>
      <c r="D8" s="18">
        <v>14</v>
      </c>
      <c r="E8" s="19" t="s">
        <v>61</v>
      </c>
      <c r="F8" s="20">
        <v>262</v>
      </c>
      <c r="G8" s="19">
        <f t="shared" si="0"/>
        <v>3668</v>
      </c>
      <c r="H8" s="56"/>
      <c r="I8" s="49"/>
    </row>
    <row r="9" spans="1:9" ht="12.75">
      <c r="A9" s="17">
        <v>6</v>
      </c>
      <c r="B9" s="68" t="s">
        <v>69</v>
      </c>
      <c r="C9" s="68"/>
      <c r="D9" s="18">
        <v>25</v>
      </c>
      <c r="E9" s="19" t="s">
        <v>61</v>
      </c>
      <c r="F9" s="20">
        <v>86</v>
      </c>
      <c r="G9" s="19">
        <f t="shared" si="0"/>
        <v>2150</v>
      </c>
      <c r="H9" s="56"/>
      <c r="I9" s="49"/>
    </row>
    <row r="10" spans="1:9" ht="12.75">
      <c r="A10" s="17">
        <v>7</v>
      </c>
      <c r="B10" s="68" t="s">
        <v>70</v>
      </c>
      <c r="C10" s="68"/>
      <c r="D10" s="18">
        <v>1</v>
      </c>
      <c r="E10" s="19" t="s">
        <v>61</v>
      </c>
      <c r="F10" s="20">
        <v>0</v>
      </c>
      <c r="G10" s="19">
        <f t="shared" si="0"/>
        <v>0</v>
      </c>
      <c r="H10" s="56"/>
      <c r="I10" s="49" t="s">
        <v>85</v>
      </c>
    </row>
    <row r="11" spans="1:9" ht="12.75">
      <c r="A11" s="17">
        <v>8</v>
      </c>
      <c r="B11" s="68" t="s">
        <v>76</v>
      </c>
      <c r="C11" s="68"/>
      <c r="D11" s="18">
        <v>1</v>
      </c>
      <c r="E11" s="19" t="s">
        <v>61</v>
      </c>
      <c r="F11" s="20">
        <v>15400</v>
      </c>
      <c r="G11" s="19">
        <f t="shared" si="0"/>
        <v>15400</v>
      </c>
      <c r="H11" s="56" t="s">
        <v>83</v>
      </c>
      <c r="I11" s="49"/>
    </row>
    <row r="12" spans="1:9" ht="12.75" customHeight="1">
      <c r="A12" s="17">
        <v>9</v>
      </c>
      <c r="B12" s="68" t="s">
        <v>77</v>
      </c>
      <c r="C12" s="68"/>
      <c r="D12" s="18">
        <v>1</v>
      </c>
      <c r="E12" s="19" t="s">
        <v>61</v>
      </c>
      <c r="F12" s="20">
        <v>19300</v>
      </c>
      <c r="G12" s="19">
        <f t="shared" si="0"/>
        <v>19300</v>
      </c>
      <c r="H12" s="56" t="s">
        <v>83</v>
      </c>
      <c r="I12" s="49"/>
    </row>
    <row r="13" spans="1:9" ht="12.75">
      <c r="A13" s="17">
        <v>10</v>
      </c>
      <c r="B13" s="68" t="s">
        <v>78</v>
      </c>
      <c r="C13" s="68"/>
      <c r="D13" s="18">
        <v>1</v>
      </c>
      <c r="E13" s="19" t="s">
        <v>61</v>
      </c>
      <c r="F13" s="20">
        <v>10400</v>
      </c>
      <c r="G13" s="19">
        <f t="shared" si="0"/>
        <v>10400</v>
      </c>
      <c r="H13" s="56" t="s">
        <v>83</v>
      </c>
      <c r="I13" s="49"/>
    </row>
    <row r="14" spans="1:9" ht="12.75">
      <c r="A14" s="17">
        <v>11</v>
      </c>
      <c r="B14" s="68" t="s">
        <v>71</v>
      </c>
      <c r="C14" s="68"/>
      <c r="D14" s="18">
        <v>1</v>
      </c>
      <c r="E14" s="19" t="s">
        <v>61</v>
      </c>
      <c r="F14" s="20">
        <v>1660</v>
      </c>
      <c r="G14" s="19">
        <f t="shared" si="0"/>
        <v>1660</v>
      </c>
      <c r="H14" s="56"/>
      <c r="I14" s="49"/>
    </row>
    <row r="15" spans="1:9" ht="12.75">
      <c r="A15" s="17">
        <v>12</v>
      </c>
      <c r="B15" s="68" t="s">
        <v>73</v>
      </c>
      <c r="C15" s="68"/>
      <c r="D15" s="18">
        <v>3</v>
      </c>
      <c r="E15" s="19" t="s">
        <v>61</v>
      </c>
      <c r="F15" s="20">
        <v>320</v>
      </c>
      <c r="G15" s="19">
        <f t="shared" si="0"/>
        <v>960</v>
      </c>
      <c r="H15" s="56"/>
      <c r="I15" s="49"/>
    </row>
    <row r="16" spans="1:9" ht="12.75">
      <c r="A16" s="17">
        <v>13</v>
      </c>
      <c r="B16" s="69" t="s">
        <v>79</v>
      </c>
      <c r="C16" s="69"/>
      <c r="D16" s="18">
        <v>1</v>
      </c>
      <c r="E16" s="19" t="s">
        <v>61</v>
      </c>
      <c r="F16">
        <v>6000</v>
      </c>
      <c r="G16" s="19">
        <f t="shared" si="0"/>
        <v>6000</v>
      </c>
      <c r="H16" s="56" t="s">
        <v>83</v>
      </c>
      <c r="I16" s="49"/>
    </row>
    <row r="17" spans="1:9" ht="12.75">
      <c r="A17" s="17">
        <v>14</v>
      </c>
      <c r="B17" s="68" t="s">
        <v>80</v>
      </c>
      <c r="C17" s="68"/>
      <c r="D17" s="18">
        <v>3</v>
      </c>
      <c r="E17" s="19" t="s">
        <v>61</v>
      </c>
      <c r="F17" s="20">
        <v>270</v>
      </c>
      <c r="G17" s="19">
        <f t="shared" si="0"/>
        <v>810</v>
      </c>
      <c r="H17" s="56"/>
      <c r="I17" s="49"/>
    </row>
    <row r="18" spans="1:9" ht="12.75">
      <c r="A18" s="17">
        <v>15</v>
      </c>
      <c r="B18" s="68" t="s">
        <v>81</v>
      </c>
      <c r="C18" s="68"/>
      <c r="D18" s="18">
        <v>20</v>
      </c>
      <c r="E18" s="19" t="s">
        <v>61</v>
      </c>
      <c r="F18" s="20">
        <v>135</v>
      </c>
      <c r="G18" s="19">
        <f t="shared" si="0"/>
        <v>2700</v>
      </c>
      <c r="H18" s="56"/>
      <c r="I18" s="49"/>
    </row>
    <row r="19" spans="1:9" ht="12.75">
      <c r="A19" s="17">
        <v>16</v>
      </c>
      <c r="B19" s="68" t="s">
        <v>72</v>
      </c>
      <c r="C19" s="68"/>
      <c r="D19" s="18">
        <v>2</v>
      </c>
      <c r="E19" s="19" t="s">
        <v>61</v>
      </c>
      <c r="F19" s="20">
        <v>1500</v>
      </c>
      <c r="G19" s="19">
        <f t="shared" si="0"/>
        <v>3000</v>
      </c>
      <c r="H19" s="56"/>
      <c r="I19" s="49"/>
    </row>
    <row r="20" spans="1:9" ht="12.75">
      <c r="A20" s="17">
        <v>17</v>
      </c>
      <c r="B20" s="69" t="s">
        <v>86</v>
      </c>
      <c r="C20" s="69"/>
      <c r="D20" s="18"/>
      <c r="E20" s="19" t="s">
        <v>61</v>
      </c>
      <c r="F20" s="20"/>
      <c r="G20" s="19">
        <f t="shared" si="0"/>
        <v>0</v>
      </c>
      <c r="H20" s="56"/>
      <c r="I20" s="49"/>
    </row>
    <row r="21" spans="1:9" ht="12.75">
      <c r="A21" s="17">
        <v>18</v>
      </c>
      <c r="B21" s="68" t="s">
        <v>86</v>
      </c>
      <c r="C21" s="68"/>
      <c r="D21" s="18"/>
      <c r="E21" s="19" t="s">
        <v>61</v>
      </c>
      <c r="F21" s="20"/>
      <c r="G21" s="19">
        <f t="shared" si="0"/>
        <v>0</v>
      </c>
      <c r="H21" s="56"/>
      <c r="I21" s="49"/>
    </row>
    <row r="22" spans="1:9" ht="12.75" customHeight="1">
      <c r="A22" s="17">
        <v>19</v>
      </c>
      <c r="B22" s="68"/>
      <c r="C22" s="68"/>
      <c r="D22" s="18"/>
      <c r="E22" s="19" t="s">
        <v>61</v>
      </c>
      <c r="F22" s="20"/>
      <c r="G22" s="19">
        <f t="shared" si="0"/>
        <v>0</v>
      </c>
      <c r="H22" s="56"/>
      <c r="I22" s="49"/>
    </row>
    <row r="23" spans="1:9" ht="12.75">
      <c r="A23" s="17">
        <v>20</v>
      </c>
      <c r="B23" s="68"/>
      <c r="C23" s="68"/>
      <c r="D23" s="18"/>
      <c r="E23" s="19" t="s">
        <v>61</v>
      </c>
      <c r="F23" s="20"/>
      <c r="G23" s="19">
        <f t="shared" si="0"/>
        <v>0</v>
      </c>
      <c r="H23" s="56"/>
      <c r="I23" s="49"/>
    </row>
    <row r="24" spans="1:9" ht="12.75">
      <c r="A24" s="17">
        <v>21</v>
      </c>
      <c r="B24" s="68"/>
      <c r="C24" s="68"/>
      <c r="D24" s="18"/>
      <c r="E24" s="19" t="s">
        <v>61</v>
      </c>
      <c r="F24" s="20"/>
      <c r="G24" s="19">
        <f t="shared" si="0"/>
        <v>0</v>
      </c>
      <c r="H24" s="56"/>
      <c r="I24" s="49"/>
    </row>
    <row r="25" spans="1:9" ht="12.75">
      <c r="A25" s="17">
        <v>22</v>
      </c>
      <c r="B25" s="68"/>
      <c r="C25" s="68"/>
      <c r="D25" s="18"/>
      <c r="E25" s="19" t="s">
        <v>61</v>
      </c>
      <c r="F25" s="20"/>
      <c r="G25" s="19">
        <f t="shared" si="0"/>
        <v>0</v>
      </c>
      <c r="H25" s="56"/>
      <c r="I25" s="49"/>
    </row>
    <row r="26" spans="1:9" ht="12.75">
      <c r="A26" s="17">
        <v>23</v>
      </c>
      <c r="B26" s="68"/>
      <c r="C26" s="68"/>
      <c r="D26" s="18"/>
      <c r="E26" s="19" t="s">
        <v>61</v>
      </c>
      <c r="F26" s="20"/>
      <c r="G26" s="19">
        <f t="shared" si="0"/>
        <v>0</v>
      </c>
      <c r="H26" s="56"/>
      <c r="I26" s="49"/>
    </row>
    <row r="27" spans="1:9" ht="12.75">
      <c r="A27" s="17">
        <v>24</v>
      </c>
      <c r="B27" s="68"/>
      <c r="C27" s="68"/>
      <c r="D27" s="18"/>
      <c r="E27" s="19" t="s">
        <v>61</v>
      </c>
      <c r="F27" s="20"/>
      <c r="G27" s="19">
        <f t="shared" si="0"/>
        <v>0</v>
      </c>
      <c r="H27" s="56"/>
      <c r="I27" s="49"/>
    </row>
    <row r="28" spans="1:9" ht="12.75">
      <c r="A28" s="17">
        <v>25</v>
      </c>
      <c r="B28" s="68"/>
      <c r="C28" s="68"/>
      <c r="D28" s="18"/>
      <c r="E28" s="19" t="s">
        <v>61</v>
      </c>
      <c r="F28" s="20"/>
      <c r="G28" s="19">
        <f t="shared" si="0"/>
        <v>0</v>
      </c>
      <c r="H28" s="57"/>
      <c r="I28" s="49"/>
    </row>
    <row r="29" spans="1:9" ht="15.75" customHeight="1">
      <c r="A29" s="78" t="s">
        <v>9</v>
      </c>
      <c r="B29" s="79"/>
      <c r="C29" s="79"/>
      <c r="D29" s="21"/>
      <c r="E29" s="21"/>
      <c r="F29" s="16"/>
      <c r="G29" s="16">
        <f>SUM(G4:G28)</f>
        <v>89058</v>
      </c>
      <c r="H29" s="58"/>
      <c r="I29" s="48"/>
    </row>
    <row r="30" spans="1:9" ht="15.75" customHeight="1">
      <c r="A30" s="74" t="s">
        <v>10</v>
      </c>
      <c r="B30" s="75"/>
      <c r="C30" s="75"/>
      <c r="D30" s="22"/>
      <c r="E30" s="22"/>
      <c r="F30" s="23"/>
      <c r="G30" s="22"/>
      <c r="H30" s="59"/>
      <c r="I30" s="15"/>
    </row>
    <row r="31" spans="1:9" ht="15.75" customHeight="1">
      <c r="A31" s="78" t="s">
        <v>38</v>
      </c>
      <c r="B31" s="79"/>
      <c r="C31" s="79"/>
      <c r="D31" s="24"/>
      <c r="E31" s="24"/>
      <c r="F31" s="25"/>
      <c r="G31" s="24"/>
      <c r="H31" s="60"/>
      <c r="I31" s="51"/>
    </row>
    <row r="32" spans="1:9" ht="12.75">
      <c r="A32" s="26"/>
      <c r="B32" s="27"/>
      <c r="C32" s="27" t="s">
        <v>11</v>
      </c>
      <c r="D32" s="27">
        <v>60</v>
      </c>
      <c r="E32" s="27" t="s">
        <v>12</v>
      </c>
      <c r="F32" s="28">
        <v>48</v>
      </c>
      <c r="G32" s="29">
        <f>D32*F32</f>
        <v>2880</v>
      </c>
      <c r="H32" s="61"/>
      <c r="I32" s="52"/>
    </row>
    <row r="33" spans="1:9" ht="12.75">
      <c r="A33" s="26"/>
      <c r="B33" s="27"/>
      <c r="C33" s="27" t="s">
        <v>74</v>
      </c>
      <c r="D33" s="27">
        <v>15</v>
      </c>
      <c r="E33" s="27" t="s">
        <v>61</v>
      </c>
      <c r="F33" s="28">
        <v>135</v>
      </c>
      <c r="G33" s="29">
        <f>D33*F33</f>
        <v>2025</v>
      </c>
      <c r="H33" s="61"/>
      <c r="I33" s="52"/>
    </row>
    <row r="34" spans="1:9" ht="12.75">
      <c r="A34" s="26"/>
      <c r="B34" s="27"/>
      <c r="C34" s="27" t="s">
        <v>13</v>
      </c>
      <c r="D34" s="27">
        <v>550</v>
      </c>
      <c r="E34" s="27" t="s">
        <v>14</v>
      </c>
      <c r="F34" s="30">
        <v>14.52</v>
      </c>
      <c r="G34" s="19">
        <f aca="true" t="shared" si="1" ref="G34:G49">D34*F34</f>
        <v>7986</v>
      </c>
      <c r="H34" s="62" t="s">
        <v>83</v>
      </c>
      <c r="I34" s="52"/>
    </row>
    <row r="35" spans="1:9" ht="25.5">
      <c r="A35" s="26"/>
      <c r="B35" s="27"/>
      <c r="C35" s="19" t="s">
        <v>62</v>
      </c>
      <c r="D35" s="27">
        <v>65</v>
      </c>
      <c r="E35" s="27" t="s">
        <v>14</v>
      </c>
      <c r="F35" s="28">
        <v>19.5</v>
      </c>
      <c r="G35" s="19">
        <f t="shared" si="1"/>
        <v>1267.5</v>
      </c>
      <c r="H35" s="62"/>
      <c r="I35" s="52"/>
    </row>
    <row r="36" spans="1:9" ht="12.75">
      <c r="A36" s="26"/>
      <c r="B36" s="27"/>
      <c r="C36" s="27" t="s">
        <v>31</v>
      </c>
      <c r="D36" s="27">
        <v>0</v>
      </c>
      <c r="E36" s="27" t="s">
        <v>14</v>
      </c>
      <c r="F36" s="30">
        <v>0</v>
      </c>
      <c r="G36" s="19">
        <f t="shared" si="1"/>
        <v>0</v>
      </c>
      <c r="H36" s="62"/>
      <c r="I36" s="52" t="s">
        <v>87</v>
      </c>
    </row>
    <row r="37" spans="1:9" ht="12.75">
      <c r="A37" s="26"/>
      <c r="B37" s="27"/>
      <c r="C37" s="27" t="s">
        <v>32</v>
      </c>
      <c r="D37" s="27">
        <v>365</v>
      </c>
      <c r="E37" s="27" t="s">
        <v>14</v>
      </c>
      <c r="F37" s="30">
        <v>7.2</v>
      </c>
      <c r="G37" s="19">
        <f t="shared" si="1"/>
        <v>2628</v>
      </c>
      <c r="H37" s="62"/>
      <c r="I37" s="52"/>
    </row>
    <row r="38" spans="1:9" ht="12.75" customHeight="1">
      <c r="A38" s="26"/>
      <c r="B38" s="27"/>
      <c r="C38" s="27" t="s">
        <v>41</v>
      </c>
      <c r="D38" s="27">
        <v>110</v>
      </c>
      <c r="E38" s="27" t="s">
        <v>14</v>
      </c>
      <c r="F38" s="28">
        <v>7.6</v>
      </c>
      <c r="G38" s="19">
        <f t="shared" si="1"/>
        <v>836</v>
      </c>
      <c r="H38" s="62"/>
      <c r="I38" s="52"/>
    </row>
    <row r="39" spans="1:9" ht="12.75">
      <c r="A39" s="26"/>
      <c r="B39" s="27"/>
      <c r="C39" s="27" t="s">
        <v>42</v>
      </c>
      <c r="D39" s="27">
        <v>65</v>
      </c>
      <c r="E39" s="27" t="s">
        <v>14</v>
      </c>
      <c r="F39" s="28">
        <v>3.4</v>
      </c>
      <c r="G39" s="19">
        <f t="shared" si="1"/>
        <v>221</v>
      </c>
      <c r="H39" s="62"/>
      <c r="I39" s="52"/>
    </row>
    <row r="40" spans="1:9" ht="12.75">
      <c r="A40" s="26"/>
      <c r="B40" s="27"/>
      <c r="C40" s="27" t="s">
        <v>36</v>
      </c>
      <c r="D40" s="27">
        <v>0</v>
      </c>
      <c r="E40" s="27" t="s">
        <v>14</v>
      </c>
      <c r="F40" s="28">
        <v>5.75</v>
      </c>
      <c r="G40" s="19">
        <f t="shared" si="1"/>
        <v>0</v>
      </c>
      <c r="H40" s="62"/>
      <c r="I40" s="52" t="s">
        <v>87</v>
      </c>
    </row>
    <row r="41" spans="1:9" ht="12.75">
      <c r="A41" s="26"/>
      <c r="B41" s="27"/>
      <c r="C41" s="27" t="s">
        <v>17</v>
      </c>
      <c r="D41" s="27">
        <v>550</v>
      </c>
      <c r="E41" s="27" t="s">
        <v>14</v>
      </c>
      <c r="F41" s="28">
        <v>8.4</v>
      </c>
      <c r="G41" s="19">
        <f t="shared" si="1"/>
        <v>4620</v>
      </c>
      <c r="H41" s="62"/>
      <c r="I41" s="52"/>
    </row>
    <row r="42" spans="1:9" ht="12.75">
      <c r="A42" s="26"/>
      <c r="B42" s="27"/>
      <c r="C42" s="27" t="s">
        <v>33</v>
      </c>
      <c r="D42" s="27">
        <v>18</v>
      </c>
      <c r="E42" s="27" t="s">
        <v>61</v>
      </c>
      <c r="F42" s="28">
        <v>54.2</v>
      </c>
      <c r="G42" s="19">
        <f t="shared" si="1"/>
        <v>975.6</v>
      </c>
      <c r="H42" s="62"/>
      <c r="I42" s="52"/>
    </row>
    <row r="43" spans="1:9" ht="12.75">
      <c r="A43" s="26"/>
      <c r="B43" s="27"/>
      <c r="C43" s="27" t="s">
        <v>19</v>
      </c>
      <c r="D43" s="27">
        <v>18</v>
      </c>
      <c r="E43" s="27" t="s">
        <v>61</v>
      </c>
      <c r="F43" s="28">
        <v>42.6</v>
      </c>
      <c r="G43" s="19">
        <f t="shared" si="1"/>
        <v>766.8000000000001</v>
      </c>
      <c r="H43" s="62"/>
      <c r="I43" s="52"/>
    </row>
    <row r="44" spans="1:9" ht="12.75">
      <c r="A44" s="26"/>
      <c r="B44" s="27"/>
      <c r="C44" s="27" t="s">
        <v>20</v>
      </c>
      <c r="D44" s="27">
        <v>18</v>
      </c>
      <c r="E44" s="27" t="s">
        <v>61</v>
      </c>
      <c r="F44" s="28">
        <v>25</v>
      </c>
      <c r="G44" s="19">
        <f t="shared" si="1"/>
        <v>450</v>
      </c>
      <c r="H44" s="62"/>
      <c r="I44" s="52"/>
    </row>
    <row r="45" spans="1:9" ht="12.75">
      <c r="A45" s="26"/>
      <c r="B45" s="27"/>
      <c r="C45" s="27" t="s">
        <v>43</v>
      </c>
      <c r="D45" s="27">
        <v>1</v>
      </c>
      <c r="E45" s="27" t="s">
        <v>21</v>
      </c>
      <c r="F45" s="28">
        <v>2500</v>
      </c>
      <c r="G45" s="19">
        <f t="shared" si="1"/>
        <v>2500</v>
      </c>
      <c r="H45" s="62"/>
      <c r="I45" s="52"/>
    </row>
    <row r="46" spans="1:9" ht="12.75">
      <c r="A46" s="26"/>
      <c r="B46" s="27"/>
      <c r="C46" s="27" t="s">
        <v>44</v>
      </c>
      <c r="D46" s="27">
        <v>1</v>
      </c>
      <c r="E46" s="27" t="s">
        <v>21</v>
      </c>
      <c r="F46" s="28">
        <v>1100</v>
      </c>
      <c r="G46" s="19">
        <f t="shared" si="1"/>
        <v>1100</v>
      </c>
      <c r="H46" s="62"/>
      <c r="I46" s="52"/>
    </row>
    <row r="47" spans="1:9" ht="12.75">
      <c r="A47" s="26"/>
      <c r="B47" s="27"/>
      <c r="C47" s="27" t="s">
        <v>56</v>
      </c>
      <c r="D47" s="27">
        <v>1</v>
      </c>
      <c r="E47" s="27" t="s">
        <v>21</v>
      </c>
      <c r="F47" s="28">
        <v>3000</v>
      </c>
      <c r="G47" s="31">
        <f t="shared" si="1"/>
        <v>3000</v>
      </c>
      <c r="H47" s="63"/>
      <c r="I47" s="52"/>
    </row>
    <row r="48" spans="1:9" ht="12.75">
      <c r="A48" s="26"/>
      <c r="B48" s="27"/>
      <c r="C48" s="27" t="s">
        <v>46</v>
      </c>
      <c r="D48" s="27">
        <v>0</v>
      </c>
      <c r="E48" s="27" t="s">
        <v>21</v>
      </c>
      <c r="F48" s="28">
        <v>0</v>
      </c>
      <c r="G48" s="19">
        <f t="shared" si="1"/>
        <v>0</v>
      </c>
      <c r="H48" s="62"/>
      <c r="I48" s="52" t="s">
        <v>88</v>
      </c>
    </row>
    <row r="49" spans="1:9" ht="12.75">
      <c r="A49" s="26"/>
      <c r="B49" s="27"/>
      <c r="C49" s="27" t="s">
        <v>23</v>
      </c>
      <c r="D49" s="27">
        <v>17</v>
      </c>
      <c r="E49" s="27" t="s">
        <v>18</v>
      </c>
      <c r="F49" s="28">
        <v>115</v>
      </c>
      <c r="G49" s="19">
        <f t="shared" si="1"/>
        <v>1955</v>
      </c>
      <c r="H49" s="62"/>
      <c r="I49" s="52"/>
    </row>
    <row r="50" spans="1:9" ht="12.75">
      <c r="A50" s="26"/>
      <c r="B50" s="27"/>
      <c r="C50" s="27" t="s">
        <v>24</v>
      </c>
      <c r="D50" s="27">
        <v>1</v>
      </c>
      <c r="E50" s="27" t="s">
        <v>18</v>
      </c>
      <c r="F50" s="28">
        <v>15000</v>
      </c>
      <c r="G50" s="19">
        <f>D50*F50</f>
        <v>15000</v>
      </c>
      <c r="H50" s="62" t="s">
        <v>83</v>
      </c>
      <c r="I50" s="52"/>
    </row>
    <row r="51" spans="1:9" ht="12.75">
      <c r="A51" s="26"/>
      <c r="B51" s="27"/>
      <c r="C51" s="32" t="s">
        <v>47</v>
      </c>
      <c r="D51" s="33"/>
      <c r="E51" s="32" t="s">
        <v>21</v>
      </c>
      <c r="F51" s="34"/>
      <c r="G51" s="19">
        <f>D51*F51</f>
        <v>0</v>
      </c>
      <c r="H51" s="62"/>
      <c r="I51" s="52"/>
    </row>
    <row r="52" spans="1:9" ht="15.75" customHeight="1">
      <c r="A52" s="76" t="s">
        <v>39</v>
      </c>
      <c r="B52" s="77"/>
      <c r="C52" s="77"/>
      <c r="D52" s="35"/>
      <c r="E52" s="35"/>
      <c r="F52" s="36"/>
      <c r="G52" s="16"/>
      <c r="H52" s="64"/>
      <c r="I52" s="53"/>
    </row>
    <row r="53" spans="1:9" ht="12.75">
      <c r="A53" s="37"/>
      <c r="B53" s="19"/>
      <c r="C53" s="27" t="s">
        <v>34</v>
      </c>
      <c r="D53" s="27">
        <v>255</v>
      </c>
      <c r="E53" s="27" t="s">
        <v>14</v>
      </c>
      <c r="F53" s="28">
        <v>8.53</v>
      </c>
      <c r="G53" s="19">
        <f aca="true" t="shared" si="2" ref="G53:G65">D53*F53</f>
        <v>2175.1499999999996</v>
      </c>
      <c r="H53" s="62"/>
      <c r="I53" s="52"/>
    </row>
    <row r="54" spans="1:9" ht="12.75">
      <c r="A54" s="26"/>
      <c r="B54" s="27"/>
      <c r="C54" s="27" t="s">
        <v>15</v>
      </c>
      <c r="D54" s="27">
        <v>800</v>
      </c>
      <c r="E54" s="27" t="s">
        <v>14</v>
      </c>
      <c r="F54" s="28">
        <v>3.4</v>
      </c>
      <c r="G54" s="19">
        <f t="shared" si="2"/>
        <v>2720</v>
      </c>
      <c r="H54" s="62"/>
      <c r="I54" s="52"/>
    </row>
    <row r="55" spans="1:9" ht="12.75">
      <c r="A55" s="26"/>
      <c r="B55" s="27"/>
      <c r="C55" s="27" t="s">
        <v>16</v>
      </c>
      <c r="D55" s="27">
        <v>400</v>
      </c>
      <c r="E55" s="27" t="s">
        <v>14</v>
      </c>
      <c r="F55" s="28">
        <v>2.42</v>
      </c>
      <c r="G55" s="19">
        <f t="shared" si="2"/>
        <v>968</v>
      </c>
      <c r="H55" s="62"/>
      <c r="I55" s="52"/>
    </row>
    <row r="56" spans="1:9" ht="12.75">
      <c r="A56" s="26"/>
      <c r="B56" s="27"/>
      <c r="C56" s="27" t="s">
        <v>20</v>
      </c>
      <c r="D56" s="27">
        <v>30</v>
      </c>
      <c r="E56" s="27" t="s">
        <v>61</v>
      </c>
      <c r="F56" s="28">
        <v>42.6</v>
      </c>
      <c r="G56" s="19">
        <f t="shared" si="2"/>
        <v>1278</v>
      </c>
      <c r="H56" s="62"/>
      <c r="I56" s="52"/>
    </row>
    <row r="57" spans="1:9" ht="12.75">
      <c r="A57" s="26"/>
      <c r="B57" s="27"/>
      <c r="C57" s="27" t="s">
        <v>48</v>
      </c>
      <c r="D57" s="27">
        <v>0</v>
      </c>
      <c r="E57" s="27" t="s">
        <v>21</v>
      </c>
      <c r="F57" s="28">
        <v>0</v>
      </c>
      <c r="G57" s="19">
        <f t="shared" si="2"/>
        <v>0</v>
      </c>
      <c r="H57" s="62"/>
      <c r="I57" s="52"/>
    </row>
    <row r="58" spans="1:9" ht="12.75">
      <c r="A58" s="26"/>
      <c r="B58" s="27"/>
      <c r="C58" s="27" t="s">
        <v>44</v>
      </c>
      <c r="D58" s="27">
        <v>0</v>
      </c>
      <c r="E58" s="27" t="s">
        <v>21</v>
      </c>
      <c r="F58" s="28">
        <v>0</v>
      </c>
      <c r="G58" s="19">
        <f t="shared" si="2"/>
        <v>0</v>
      </c>
      <c r="H58" s="62"/>
      <c r="I58" s="52"/>
    </row>
    <row r="59" spans="1:9" ht="12.75">
      <c r="A59" s="26"/>
      <c r="B59" s="27"/>
      <c r="C59" s="27" t="s">
        <v>56</v>
      </c>
      <c r="D59" s="27">
        <v>1</v>
      </c>
      <c r="E59" s="27" t="s">
        <v>21</v>
      </c>
      <c r="F59" s="28">
        <v>785</v>
      </c>
      <c r="G59" s="19">
        <f t="shared" si="2"/>
        <v>785</v>
      </c>
      <c r="H59" s="63"/>
      <c r="I59" s="52"/>
    </row>
    <row r="60" spans="1:9" ht="12.75">
      <c r="A60" s="26"/>
      <c r="B60" s="27"/>
      <c r="C60" s="27" t="s">
        <v>46</v>
      </c>
      <c r="D60" s="27">
        <v>0</v>
      </c>
      <c r="E60" s="27" t="s">
        <v>21</v>
      </c>
      <c r="F60" s="28">
        <v>0</v>
      </c>
      <c r="G60" s="19">
        <f t="shared" si="2"/>
        <v>0</v>
      </c>
      <c r="H60" s="62"/>
      <c r="I60" s="52"/>
    </row>
    <row r="61" spans="1:9" ht="12.75">
      <c r="A61" s="26"/>
      <c r="B61" s="27"/>
      <c r="C61" s="27" t="s">
        <v>64</v>
      </c>
      <c r="D61" s="27">
        <v>4</v>
      </c>
      <c r="E61" s="27" t="s">
        <v>18</v>
      </c>
      <c r="F61" s="28">
        <v>115</v>
      </c>
      <c r="G61" s="19">
        <f t="shared" si="2"/>
        <v>460</v>
      </c>
      <c r="H61" s="62"/>
      <c r="I61" s="52"/>
    </row>
    <row r="62" spans="1:9" ht="12.75">
      <c r="A62" s="26"/>
      <c r="B62" s="27"/>
      <c r="C62" s="27" t="s">
        <v>24</v>
      </c>
      <c r="D62" s="27">
        <v>0</v>
      </c>
      <c r="E62" s="27" t="s">
        <v>18</v>
      </c>
      <c r="F62" s="28">
        <v>0</v>
      </c>
      <c r="G62" s="19">
        <f t="shared" si="2"/>
        <v>0</v>
      </c>
      <c r="H62" s="62"/>
      <c r="I62" s="52" t="s">
        <v>89</v>
      </c>
    </row>
    <row r="63" spans="1:9" ht="12.75">
      <c r="A63" s="26"/>
      <c r="B63" s="27"/>
      <c r="C63" s="27" t="s">
        <v>63</v>
      </c>
      <c r="D63" s="27">
        <v>4</v>
      </c>
      <c r="E63" s="27" t="s">
        <v>18</v>
      </c>
      <c r="F63" s="28">
        <v>150</v>
      </c>
      <c r="G63" s="19">
        <f t="shared" si="2"/>
        <v>600</v>
      </c>
      <c r="H63" s="62"/>
      <c r="I63" s="52"/>
    </row>
    <row r="64" spans="1:9" ht="12.75">
      <c r="A64" s="26"/>
      <c r="B64" s="27"/>
      <c r="C64" s="27" t="s">
        <v>37</v>
      </c>
      <c r="D64" s="27">
        <v>3</v>
      </c>
      <c r="E64" s="27" t="s">
        <v>61</v>
      </c>
      <c r="F64" s="28">
        <v>54.2</v>
      </c>
      <c r="G64" s="19">
        <f t="shared" si="2"/>
        <v>162.60000000000002</v>
      </c>
      <c r="H64" s="62"/>
      <c r="I64" s="52"/>
    </row>
    <row r="65" spans="1:9" ht="12.75">
      <c r="A65" s="26"/>
      <c r="B65" s="27"/>
      <c r="C65" s="32" t="s">
        <v>47</v>
      </c>
      <c r="D65" s="33"/>
      <c r="E65" s="32" t="s">
        <v>21</v>
      </c>
      <c r="F65" s="34"/>
      <c r="G65" s="19">
        <f t="shared" si="2"/>
        <v>0</v>
      </c>
      <c r="H65" s="62"/>
      <c r="I65" s="52"/>
    </row>
    <row r="66" spans="1:9" ht="12.75">
      <c r="A66" s="76" t="s">
        <v>52</v>
      </c>
      <c r="B66" s="77"/>
      <c r="C66" s="77"/>
      <c r="D66" s="35"/>
      <c r="E66" s="35"/>
      <c r="F66" s="36"/>
      <c r="G66" s="16"/>
      <c r="H66" s="64"/>
      <c r="I66" s="53"/>
    </row>
    <row r="67" spans="1:9" ht="12.75">
      <c r="A67" s="26"/>
      <c r="B67" s="27"/>
      <c r="C67" s="27" t="s">
        <v>49</v>
      </c>
      <c r="D67" s="27">
        <v>3</v>
      </c>
      <c r="E67" s="27" t="s">
        <v>12</v>
      </c>
      <c r="F67" s="28">
        <v>2.8</v>
      </c>
      <c r="G67" s="19">
        <f>D67*F67</f>
        <v>8.399999999999999</v>
      </c>
      <c r="H67" s="62"/>
      <c r="I67" s="52"/>
    </row>
    <row r="68" spans="1:9" ht="12.75">
      <c r="A68" s="26"/>
      <c r="B68" s="27"/>
      <c r="C68" s="27" t="s">
        <v>40</v>
      </c>
      <c r="D68" s="27">
        <v>9</v>
      </c>
      <c r="E68" s="27" t="s">
        <v>14</v>
      </c>
      <c r="F68" s="30">
        <v>23.3</v>
      </c>
      <c r="G68" s="19">
        <f aca="true" t="shared" si="3" ref="G68:G74">D68*F68</f>
        <v>209.70000000000002</v>
      </c>
      <c r="H68" s="62"/>
      <c r="I68" s="52"/>
    </row>
    <row r="69" spans="1:9" ht="12.75">
      <c r="A69" s="26"/>
      <c r="B69" s="27"/>
      <c r="C69" s="27" t="s">
        <v>32</v>
      </c>
      <c r="D69" s="27">
        <v>48</v>
      </c>
      <c r="E69" s="27" t="s">
        <v>14</v>
      </c>
      <c r="F69" s="30">
        <v>14.8</v>
      </c>
      <c r="G69" s="19">
        <f t="shared" si="3"/>
        <v>710.4000000000001</v>
      </c>
      <c r="H69" s="62"/>
      <c r="I69" s="52"/>
    </row>
    <row r="70" spans="1:9" ht="12.75">
      <c r="A70" s="26"/>
      <c r="B70" s="27"/>
      <c r="C70" s="27" t="s">
        <v>19</v>
      </c>
      <c r="D70" s="27">
        <v>1</v>
      </c>
      <c r="E70" s="27" t="s">
        <v>18</v>
      </c>
      <c r="F70" s="28">
        <v>250</v>
      </c>
      <c r="G70" s="19">
        <f t="shared" si="3"/>
        <v>250</v>
      </c>
      <c r="H70" s="62"/>
      <c r="I70" s="52"/>
    </row>
    <row r="71" spans="1:9" ht="12.75">
      <c r="A71" s="26"/>
      <c r="B71" s="27"/>
      <c r="C71" s="27" t="s">
        <v>45</v>
      </c>
      <c r="D71" s="27">
        <v>1</v>
      </c>
      <c r="E71" s="27" t="s">
        <v>21</v>
      </c>
      <c r="F71" s="28">
        <v>350</v>
      </c>
      <c r="G71" s="19">
        <f t="shared" si="3"/>
        <v>350</v>
      </c>
      <c r="H71" s="62"/>
      <c r="I71" s="52"/>
    </row>
    <row r="72" spans="1:9" ht="12.75">
      <c r="A72" s="26"/>
      <c r="B72" s="27"/>
      <c r="C72" s="32" t="s">
        <v>51</v>
      </c>
      <c r="D72" s="33">
        <v>1</v>
      </c>
      <c r="E72" s="32" t="s">
        <v>21</v>
      </c>
      <c r="F72" s="34">
        <v>1700</v>
      </c>
      <c r="G72" s="19">
        <f t="shared" si="3"/>
        <v>1700</v>
      </c>
      <c r="H72" s="62"/>
      <c r="I72" s="52"/>
    </row>
    <row r="73" spans="1:9" ht="12.75">
      <c r="A73" s="26"/>
      <c r="B73" s="27"/>
      <c r="C73" s="27" t="s">
        <v>22</v>
      </c>
      <c r="D73" s="27">
        <v>1</v>
      </c>
      <c r="E73" s="27" t="s">
        <v>18</v>
      </c>
      <c r="F73" s="28">
        <v>200</v>
      </c>
      <c r="G73" s="19">
        <f t="shared" si="3"/>
        <v>200</v>
      </c>
      <c r="H73" s="62"/>
      <c r="I73" s="52"/>
    </row>
    <row r="74" spans="1:9" ht="12.75">
      <c r="A74" s="26"/>
      <c r="B74" s="27"/>
      <c r="C74" s="32" t="s">
        <v>50</v>
      </c>
      <c r="D74" s="33">
        <v>1</v>
      </c>
      <c r="E74" s="32" t="s">
        <v>18</v>
      </c>
      <c r="F74" s="34">
        <v>3850</v>
      </c>
      <c r="G74" s="19">
        <f t="shared" si="3"/>
        <v>3850</v>
      </c>
      <c r="H74" s="62"/>
      <c r="I74" s="52"/>
    </row>
    <row r="75" spans="1:9" ht="12.75">
      <c r="A75" s="26"/>
      <c r="B75" s="27"/>
      <c r="C75" s="27" t="s">
        <v>57</v>
      </c>
      <c r="D75" s="27">
        <v>9</v>
      </c>
      <c r="E75" s="27" t="s">
        <v>14</v>
      </c>
      <c r="F75" s="28">
        <v>11.4</v>
      </c>
      <c r="G75" s="19">
        <f>D75*F75</f>
        <v>102.60000000000001</v>
      </c>
      <c r="H75" s="62"/>
      <c r="I75" s="52"/>
    </row>
    <row r="76" spans="1:9" ht="12.75">
      <c r="A76" s="26"/>
      <c r="B76" s="27"/>
      <c r="C76" s="27"/>
      <c r="D76" s="27"/>
      <c r="E76" s="27"/>
      <c r="F76" s="28"/>
      <c r="G76" s="19"/>
      <c r="H76" s="62"/>
      <c r="I76" s="52"/>
    </row>
    <row r="77" spans="1:9" ht="12.75">
      <c r="A77" s="76" t="s">
        <v>53</v>
      </c>
      <c r="B77" s="77"/>
      <c r="C77" s="77"/>
      <c r="D77" s="35"/>
      <c r="E77" s="35"/>
      <c r="F77" s="36"/>
      <c r="G77" s="16"/>
      <c r="H77" s="64"/>
      <c r="I77" s="53"/>
    </row>
    <row r="78" spans="1:9" ht="12.75">
      <c r="A78" s="26"/>
      <c r="B78" s="27"/>
      <c r="C78" s="27" t="s">
        <v>49</v>
      </c>
      <c r="D78" s="27">
        <v>6</v>
      </c>
      <c r="E78" s="27" t="s">
        <v>12</v>
      </c>
      <c r="F78" s="28">
        <v>2.8</v>
      </c>
      <c r="G78" s="19">
        <f>D78*F78</f>
        <v>16.799999999999997</v>
      </c>
      <c r="H78" s="62"/>
      <c r="I78" s="52"/>
    </row>
    <row r="79" spans="1:9" ht="12.75">
      <c r="A79" s="26"/>
      <c r="B79" s="27"/>
      <c r="C79" s="27" t="s">
        <v>40</v>
      </c>
      <c r="D79" s="27">
        <v>18</v>
      </c>
      <c r="E79" s="27" t="s">
        <v>14</v>
      </c>
      <c r="F79" s="30">
        <v>23.3</v>
      </c>
      <c r="G79" s="19">
        <f aca="true" t="shared" si="4" ref="G79:G85">D79*F79</f>
        <v>419.40000000000003</v>
      </c>
      <c r="H79" s="62"/>
      <c r="I79" s="52"/>
    </row>
    <row r="80" spans="1:9" ht="12.75">
      <c r="A80" s="26"/>
      <c r="B80" s="27"/>
      <c r="C80" s="27" t="s">
        <v>32</v>
      </c>
      <c r="D80" s="27">
        <v>72</v>
      </c>
      <c r="E80" s="27" t="s">
        <v>14</v>
      </c>
      <c r="F80" s="30">
        <v>14.8</v>
      </c>
      <c r="G80" s="19">
        <f t="shared" si="4"/>
        <v>1065.6000000000001</v>
      </c>
      <c r="H80" s="62"/>
      <c r="I80" s="52"/>
    </row>
    <row r="81" spans="1:9" ht="12.75">
      <c r="A81" s="26"/>
      <c r="B81" s="27"/>
      <c r="C81" s="27" t="s">
        <v>19</v>
      </c>
      <c r="D81" s="27">
        <v>1</v>
      </c>
      <c r="E81" s="27" t="s">
        <v>18</v>
      </c>
      <c r="F81" s="28">
        <v>250</v>
      </c>
      <c r="G81" s="19">
        <f t="shared" si="4"/>
        <v>250</v>
      </c>
      <c r="H81" s="62"/>
      <c r="I81" s="52"/>
    </row>
    <row r="82" spans="1:9" ht="12.75">
      <c r="A82" s="26"/>
      <c r="B82" s="27"/>
      <c r="C82" s="27" t="s">
        <v>45</v>
      </c>
      <c r="D82" s="27">
        <v>1</v>
      </c>
      <c r="E82" s="27" t="s">
        <v>21</v>
      </c>
      <c r="F82" s="28">
        <v>350</v>
      </c>
      <c r="G82" s="19">
        <f t="shared" si="4"/>
        <v>350</v>
      </c>
      <c r="H82" s="62"/>
      <c r="I82" s="52"/>
    </row>
    <row r="83" spans="1:9" ht="12.75">
      <c r="A83" s="26"/>
      <c r="B83" s="27"/>
      <c r="C83" s="32" t="s">
        <v>51</v>
      </c>
      <c r="D83" s="33">
        <v>1</v>
      </c>
      <c r="E83" s="32" t="s">
        <v>21</v>
      </c>
      <c r="F83" s="34">
        <v>1800</v>
      </c>
      <c r="G83" s="19">
        <f t="shared" si="4"/>
        <v>1800</v>
      </c>
      <c r="H83" s="62"/>
      <c r="I83" s="52"/>
    </row>
    <row r="84" spans="1:9" ht="12.75">
      <c r="A84" s="26"/>
      <c r="B84" s="27"/>
      <c r="C84" s="27" t="s">
        <v>22</v>
      </c>
      <c r="D84" s="27">
        <v>1</v>
      </c>
      <c r="E84" s="27" t="s">
        <v>18</v>
      </c>
      <c r="F84" s="28">
        <v>200</v>
      </c>
      <c r="G84" s="19">
        <f t="shared" si="4"/>
        <v>200</v>
      </c>
      <c r="H84" s="62"/>
      <c r="I84" s="52"/>
    </row>
    <row r="85" spans="1:9" ht="12.75">
      <c r="A85" s="26"/>
      <c r="B85" s="27"/>
      <c r="C85" s="32" t="s">
        <v>90</v>
      </c>
      <c r="D85" s="33">
        <v>1</v>
      </c>
      <c r="E85" s="32" t="s">
        <v>18</v>
      </c>
      <c r="F85" s="34">
        <v>4200</v>
      </c>
      <c r="G85" s="19">
        <f t="shared" si="4"/>
        <v>4200</v>
      </c>
      <c r="H85" s="62"/>
      <c r="I85" s="52"/>
    </row>
    <row r="86" spans="1:9" ht="12.75">
      <c r="A86" s="26"/>
      <c r="B86" s="27"/>
      <c r="C86" s="27" t="s">
        <v>47</v>
      </c>
      <c r="D86" s="27"/>
      <c r="E86" s="27"/>
      <c r="F86" s="28"/>
      <c r="G86" s="19">
        <f>D86*F86</f>
        <v>0</v>
      </c>
      <c r="H86" s="62"/>
      <c r="I86" s="52"/>
    </row>
    <row r="87" spans="1:9" ht="12.75">
      <c r="A87" s="26"/>
      <c r="B87" s="27"/>
      <c r="C87" s="27"/>
      <c r="D87" s="27"/>
      <c r="E87" s="27"/>
      <c r="F87" s="28"/>
      <c r="G87" s="19"/>
      <c r="H87" s="62"/>
      <c r="I87" s="52"/>
    </row>
    <row r="88" spans="1:9" ht="15.75" customHeight="1">
      <c r="A88" s="76" t="s">
        <v>25</v>
      </c>
      <c r="B88" s="77"/>
      <c r="C88" s="77"/>
      <c r="D88" s="35"/>
      <c r="E88" s="35"/>
      <c r="F88" s="36"/>
      <c r="G88" s="16"/>
      <c r="H88" s="64"/>
      <c r="I88" s="53"/>
    </row>
    <row r="89" spans="1:9" ht="12.75" customHeight="1">
      <c r="A89" s="26"/>
      <c r="B89" s="27"/>
      <c r="C89" s="27" t="s">
        <v>26</v>
      </c>
      <c r="D89" s="27">
        <v>0</v>
      </c>
      <c r="E89" s="27" t="s">
        <v>12</v>
      </c>
      <c r="F89" s="28"/>
      <c r="G89" s="19">
        <f>D89*F89</f>
        <v>0</v>
      </c>
      <c r="H89" s="62"/>
      <c r="I89" s="52"/>
    </row>
    <row r="90" spans="1:9" ht="12.75">
      <c r="A90" s="26"/>
      <c r="B90" s="27"/>
      <c r="C90" s="27" t="s">
        <v>27</v>
      </c>
      <c r="D90" s="27">
        <v>0</v>
      </c>
      <c r="E90" s="27" t="s">
        <v>14</v>
      </c>
      <c r="F90" s="28"/>
      <c r="G90" s="19">
        <f>D90*F90</f>
        <v>0</v>
      </c>
      <c r="H90" s="62"/>
      <c r="I90" s="52"/>
    </row>
    <row r="91" spans="1:9" ht="12.75">
      <c r="A91" s="26"/>
      <c r="B91" s="27"/>
      <c r="C91" s="27" t="s">
        <v>28</v>
      </c>
      <c r="D91" s="27">
        <v>0</v>
      </c>
      <c r="E91" s="27" t="s">
        <v>14</v>
      </c>
      <c r="F91" s="28"/>
      <c r="G91" s="19">
        <f>D91*F91</f>
        <v>0</v>
      </c>
      <c r="H91" s="62"/>
      <c r="I91" s="52"/>
    </row>
    <row r="92" spans="1:9" ht="15.75" customHeight="1">
      <c r="A92" s="76" t="s">
        <v>35</v>
      </c>
      <c r="B92" s="77"/>
      <c r="C92" s="77"/>
      <c r="D92" s="35"/>
      <c r="E92" s="35"/>
      <c r="F92" s="35"/>
      <c r="G92" s="38">
        <f>SUM(G32:G91)</f>
        <v>73042.55</v>
      </c>
      <c r="H92" s="65"/>
      <c r="I92" s="53"/>
    </row>
    <row r="93" spans="1:9" ht="12.75">
      <c r="A93" s="39" t="s">
        <v>4</v>
      </c>
      <c r="B93" s="40"/>
      <c r="C93" s="41"/>
      <c r="D93" s="41"/>
      <c r="E93" s="42">
        <v>0.05</v>
      </c>
      <c r="F93" s="40"/>
      <c r="G93" s="40"/>
      <c r="H93" s="66"/>
      <c r="I93" s="52"/>
    </row>
    <row r="94" spans="1:9" ht="12.75">
      <c r="A94" s="39" t="s">
        <v>5</v>
      </c>
      <c r="B94" s="40"/>
      <c r="C94" s="40"/>
      <c r="D94" s="40"/>
      <c r="E94" s="42">
        <v>0.05</v>
      </c>
      <c r="F94" s="42"/>
      <c r="G94" s="40"/>
      <c r="H94" s="66"/>
      <c r="I94" s="52"/>
    </row>
    <row r="95" spans="1:9" ht="12.75">
      <c r="A95" s="39" t="s">
        <v>29</v>
      </c>
      <c r="B95" s="40"/>
      <c r="C95" s="40"/>
      <c r="D95" s="40"/>
      <c r="E95" s="42">
        <v>0.05</v>
      </c>
      <c r="F95" s="42"/>
      <c r="G95" s="40"/>
      <c r="H95" s="66"/>
      <c r="I95" s="52"/>
    </row>
    <row r="96" spans="1:9" ht="25.5" customHeight="1">
      <c r="A96" s="80" t="s">
        <v>59</v>
      </c>
      <c r="B96" s="81"/>
      <c r="C96" s="81"/>
      <c r="D96" s="81"/>
      <c r="E96" s="81"/>
      <c r="F96" s="40"/>
      <c r="G96" s="43">
        <f>FLOOR(SUM(G32:G91)*(1+E93)*(1+E94)+5000,10000)</f>
        <v>80000</v>
      </c>
      <c r="H96" s="67"/>
      <c r="I96" s="52"/>
    </row>
    <row r="97" spans="1:9" ht="12.75">
      <c r="A97" s="39"/>
      <c r="B97" s="40"/>
      <c r="C97" s="40"/>
      <c r="D97" s="40"/>
      <c r="E97" s="40"/>
      <c r="F97" s="40"/>
      <c r="G97" s="40"/>
      <c r="H97" s="66"/>
      <c r="I97" s="52"/>
    </row>
    <row r="98" spans="1:9" ht="25.5" customHeight="1">
      <c r="A98" s="80" t="s">
        <v>54</v>
      </c>
      <c r="B98" s="81"/>
      <c r="C98" s="81"/>
      <c r="D98" s="81"/>
      <c r="E98" s="81"/>
      <c r="F98" s="43"/>
      <c r="G98" s="43">
        <f>FLOOR((+G29)*(1+E93)*(1+E94)+5000,10000)</f>
        <v>100000</v>
      </c>
      <c r="H98" s="67"/>
      <c r="I98" s="52"/>
    </row>
    <row r="99" spans="1:9" ht="12.75" customHeight="1">
      <c r="A99" s="44"/>
      <c r="B99" s="19"/>
      <c r="C99" s="19"/>
      <c r="D99" s="40"/>
      <c r="E99" s="40"/>
      <c r="F99" s="40"/>
      <c r="G99" s="40"/>
      <c r="H99" s="66"/>
      <c r="I99" s="52"/>
    </row>
    <row r="100" spans="1:9" ht="25.5" customHeight="1">
      <c r="A100" s="80" t="s">
        <v>60</v>
      </c>
      <c r="B100" s="81"/>
      <c r="C100" s="81"/>
      <c r="D100" s="81"/>
      <c r="E100" s="81"/>
      <c r="F100" s="40"/>
      <c r="G100" s="43">
        <f>G96+G98</f>
        <v>180000</v>
      </c>
      <c r="H100" s="67"/>
      <c r="I100" s="52"/>
    </row>
    <row r="101" spans="1:9" ht="12.75" customHeight="1">
      <c r="A101" s="44"/>
      <c r="B101" s="19"/>
      <c r="C101" s="19"/>
      <c r="D101" s="40"/>
      <c r="E101" s="40"/>
      <c r="F101" s="40"/>
      <c r="G101" s="40"/>
      <c r="H101" s="66"/>
      <c r="I101" s="52"/>
    </row>
    <row r="102" spans="1:9" ht="12.75">
      <c r="A102" s="45" t="s">
        <v>55</v>
      </c>
      <c r="B102" s="46"/>
      <c r="C102" s="46"/>
      <c r="D102" s="46"/>
      <c r="E102" s="42">
        <v>0.12</v>
      </c>
      <c r="F102" s="40"/>
      <c r="G102" s="40">
        <f>FLOOR((G100*E102),10000)</f>
        <v>20000</v>
      </c>
      <c r="H102" s="54"/>
      <c r="I102" s="55"/>
    </row>
    <row r="103" spans="1:9" ht="12.75">
      <c r="A103" s="10" t="s">
        <v>58</v>
      </c>
      <c r="B103" s="11"/>
      <c r="C103" s="11"/>
      <c r="D103" s="11"/>
      <c r="E103" s="12"/>
      <c r="F103" s="12"/>
      <c r="G103" s="12">
        <f>G100+G102</f>
        <v>200000</v>
      </c>
      <c r="H103" s="12"/>
      <c r="I103" s="13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4"/>
      <c r="F106" s="3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1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1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1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</sheetData>
  <mergeCells count="38">
    <mergeCell ref="B15:C15"/>
    <mergeCell ref="B19:C19"/>
    <mergeCell ref="B17:C17"/>
    <mergeCell ref="B18:C18"/>
    <mergeCell ref="B16:C16"/>
    <mergeCell ref="A100:E100"/>
    <mergeCell ref="A88:C88"/>
    <mergeCell ref="A66:C66"/>
    <mergeCell ref="A98:E98"/>
    <mergeCell ref="A96:E96"/>
    <mergeCell ref="A2:C2"/>
    <mergeCell ref="A3:C3"/>
    <mergeCell ref="A30:C30"/>
    <mergeCell ref="A92:C92"/>
    <mergeCell ref="A29:C29"/>
    <mergeCell ref="A31:C31"/>
    <mergeCell ref="A52:C52"/>
    <mergeCell ref="A77:C77"/>
    <mergeCell ref="B4:C4"/>
    <mergeCell ref="B5:C5"/>
    <mergeCell ref="B6:C6"/>
    <mergeCell ref="B7:C7"/>
    <mergeCell ref="B8:C8"/>
    <mergeCell ref="B9:C9"/>
    <mergeCell ref="B14:C14"/>
    <mergeCell ref="B10:C10"/>
    <mergeCell ref="B11:C11"/>
    <mergeCell ref="B12:C12"/>
    <mergeCell ref="B13:C13"/>
    <mergeCell ref="B20:C20"/>
    <mergeCell ref="B21:C21"/>
    <mergeCell ref="B22:C22"/>
    <mergeCell ref="B27:C27"/>
    <mergeCell ref="B28:C28"/>
    <mergeCell ref="B23:C23"/>
    <mergeCell ref="B24:C24"/>
    <mergeCell ref="B25:C25"/>
    <mergeCell ref="B26:C26"/>
  </mergeCells>
  <printOptions/>
  <pageMargins left="0.73" right="0.34" top="0.56" bottom="0.39" header="0.32" footer="0.24"/>
  <pageSetup fitToHeight="1" fitToWidth="1" horizontalDpi="600" verticalDpi="600" orientation="portrait" paperSize="11" scale="37" r:id="rId1"/>
  <headerFooter alignWithMargins="0">
    <oddHeader>&amp;L&amp;"Arial Black,Normal"&amp;12Company name
Upgrading of processing plant Investment Budget</oddHeader>
    <oddFooter>&amp;L&amp;"Arial Black,Normal"&amp;8        &amp;F  &amp;D&amp;R&amp;"Arial Black,Normal"&amp;8Page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Investment budget</dc:title>
  <dc:subject>Budget</dc:subject>
  <dc:creator>Johnny Haupt Larsen</dc:creator>
  <cp:keywords/>
  <dc:description/>
  <cp:lastModifiedBy>Johnny Haupt Larsen</cp:lastModifiedBy>
  <cp:lastPrinted>2002-06-11T11:46:28Z</cp:lastPrinted>
  <dcterms:created xsi:type="dcterms:W3CDTF">2000-03-27T20:04:31Z</dcterms:created>
  <dcterms:modified xsi:type="dcterms:W3CDTF">2002-06-11T13:45:59Z</dcterms:modified>
  <cp:category/>
  <cp:version/>
  <cp:contentType/>
  <cp:contentStatus/>
</cp:coreProperties>
</file>